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" windowWidth="18040" windowHeight="17980" activeTab="0"/>
  </bookViews>
  <sheets>
    <sheet name="BRM400" sheetId="1" r:id="rId1"/>
  </sheets>
  <definedNames/>
  <calcPr fullCalcOnLoad="1"/>
</workbook>
</file>

<file path=xl/sharedStrings.xml><?xml version="1.0" encoding="utf-8"?>
<sst xmlns="http://schemas.openxmlformats.org/spreadsheetml/2006/main" count="309" uniqueCount="212">
  <si>
    <t>21:54</t>
  </si>
  <si>
    <t>22:31</t>
  </si>
  <si>
    <t>YOSHIDA</t>
  </si>
  <si>
    <t>(F)</t>
  </si>
  <si>
    <t>400 km</t>
  </si>
  <si>
    <t>MIYAHARA</t>
  </si>
  <si>
    <t>MAKOATO</t>
  </si>
  <si>
    <t>BANDO</t>
  </si>
  <si>
    <t>TSUKASA</t>
  </si>
  <si>
    <t>25:18</t>
  </si>
  <si>
    <t>DNS</t>
  </si>
  <si>
    <t>19:06</t>
  </si>
  <si>
    <t>24:51</t>
  </si>
  <si>
    <t>26:47</t>
  </si>
  <si>
    <t>DNF</t>
  </si>
  <si>
    <t>IIZUKA</t>
  </si>
  <si>
    <t>YOSHIO</t>
  </si>
  <si>
    <t>25:36</t>
  </si>
  <si>
    <t>18:07</t>
  </si>
  <si>
    <t>25:08</t>
  </si>
  <si>
    <t>23:48</t>
  </si>
  <si>
    <t>AUDAX RANDONNEURS CHIBA</t>
  </si>
  <si>
    <t>600019</t>
  </si>
  <si>
    <t>24:25</t>
  </si>
  <si>
    <t>600019</t>
  </si>
  <si>
    <t>DNS</t>
  </si>
  <si>
    <t>23:21</t>
  </si>
  <si>
    <t>24:49</t>
  </si>
  <si>
    <t>25:16</t>
  </si>
  <si>
    <t>26:25</t>
  </si>
  <si>
    <t>26:03</t>
  </si>
  <si>
    <t>24:33</t>
  </si>
  <si>
    <t>26:34</t>
  </si>
  <si>
    <t>24:26</t>
  </si>
  <si>
    <t>AUDAX RANDONNEURS KANAGAWA</t>
  </si>
  <si>
    <t>24:39</t>
  </si>
  <si>
    <t>22:03</t>
  </si>
  <si>
    <t>23:12</t>
  </si>
  <si>
    <t>24:04</t>
  </si>
  <si>
    <t>DNS</t>
  </si>
  <si>
    <t>AUDAX RANDONNEURS KANAGAWA</t>
  </si>
  <si>
    <t>DNS</t>
  </si>
  <si>
    <t>23:36</t>
  </si>
  <si>
    <t>25:45</t>
  </si>
  <si>
    <t>0170-08</t>
  </si>
  <si>
    <t>SAKUMASU</t>
  </si>
  <si>
    <t>HIROTOSHI</t>
  </si>
  <si>
    <t>MAKOTO</t>
  </si>
  <si>
    <t>UESHIMA</t>
  </si>
  <si>
    <t>KAMATA</t>
  </si>
  <si>
    <t>RIEKO</t>
  </si>
  <si>
    <t>DNF</t>
  </si>
  <si>
    <t>TACHIKAWA</t>
  </si>
  <si>
    <t>KAZUAKI</t>
  </si>
  <si>
    <t>TANIGUCHI</t>
  </si>
  <si>
    <t>TSUJI</t>
  </si>
  <si>
    <t>TOMOYUKI</t>
  </si>
  <si>
    <t>TOTANI</t>
  </si>
  <si>
    <t>HITOSHI</t>
  </si>
  <si>
    <t>NAGAOKA</t>
  </si>
  <si>
    <t>SHIGENORI</t>
  </si>
  <si>
    <t>FUMINORI</t>
  </si>
  <si>
    <t>NAGATOSHI</t>
  </si>
  <si>
    <t>RIE</t>
  </si>
  <si>
    <t>NAMBA</t>
  </si>
  <si>
    <t>HAGIWARA</t>
  </si>
  <si>
    <t>JUNICHIROU</t>
  </si>
  <si>
    <t>HATA</t>
  </si>
  <si>
    <t>TOUKI</t>
  </si>
  <si>
    <t>HIGUCHI</t>
  </si>
  <si>
    <t>YOSHITAKA</t>
  </si>
  <si>
    <t>FUKUMOTO</t>
  </si>
  <si>
    <t>YOSUKE</t>
  </si>
  <si>
    <t>HOSHINO</t>
  </si>
  <si>
    <t>YUUJI</t>
  </si>
  <si>
    <t>MASAOKA</t>
  </si>
  <si>
    <t>TOKIHIKO</t>
  </si>
  <si>
    <t>MITANI</t>
  </si>
  <si>
    <t>MORI</t>
  </si>
  <si>
    <t>TAKATO</t>
  </si>
  <si>
    <t>MASAKO</t>
  </si>
  <si>
    <t>YOKOYAMA</t>
  </si>
  <si>
    <t>TAKAAKI</t>
  </si>
  <si>
    <t>YOSHIMURA</t>
  </si>
  <si>
    <t>24:18</t>
  </si>
  <si>
    <t>0511-08</t>
  </si>
  <si>
    <t>ASHINO</t>
  </si>
  <si>
    <t>TATSUYA</t>
  </si>
  <si>
    <t>ISHII</t>
  </si>
  <si>
    <t>TAKAYUKI</t>
  </si>
  <si>
    <t>MASAMI</t>
  </si>
  <si>
    <t>ISHIBASHI</t>
  </si>
  <si>
    <t>KEIZO</t>
  </si>
  <si>
    <t>ITOH</t>
  </si>
  <si>
    <t>YOSHIYASU</t>
  </si>
  <si>
    <t>IMAIZUMI</t>
  </si>
  <si>
    <t>UWABO</t>
  </si>
  <si>
    <t>Kazuyuki</t>
  </si>
  <si>
    <t>OTANI</t>
  </si>
  <si>
    <t>OTSUKA</t>
  </si>
  <si>
    <t>OHMASU</t>
  </si>
  <si>
    <t>TOSHIYUKI</t>
  </si>
  <si>
    <t>OYA</t>
  </si>
  <si>
    <t>TADASHI</t>
  </si>
  <si>
    <t>HIROKAZU</t>
  </si>
  <si>
    <t>KAGAYA</t>
  </si>
  <si>
    <t>HAJIME</t>
  </si>
  <si>
    <t>KAMIMURA</t>
  </si>
  <si>
    <t>NAOHIRO</t>
  </si>
  <si>
    <t>KAWASHIMA</t>
  </si>
  <si>
    <t>TAKEHITO</t>
  </si>
  <si>
    <t>KINOMIYA</t>
  </si>
  <si>
    <t>HARUYO</t>
  </si>
  <si>
    <t>KUROSAWA</t>
  </si>
  <si>
    <t>HISASHI</t>
  </si>
  <si>
    <t>NORIKAZU</t>
  </si>
  <si>
    <t>SAKUTA</t>
  </si>
  <si>
    <t>MAMORU</t>
  </si>
  <si>
    <t>SASAKI</t>
  </si>
  <si>
    <t>SATO</t>
  </si>
  <si>
    <t>TAKAO</t>
  </si>
  <si>
    <t>SHIRAI</t>
  </si>
  <si>
    <t>NORIAKI</t>
  </si>
  <si>
    <t>SHIMURA</t>
  </si>
  <si>
    <t>TOSHIAKI</t>
  </si>
  <si>
    <t>25:48</t>
  </si>
  <si>
    <t>26:36</t>
  </si>
  <si>
    <t>25:16</t>
  </si>
  <si>
    <t>0025-08</t>
  </si>
  <si>
    <t>SHIMOKUNI</t>
  </si>
  <si>
    <t>KEIKO</t>
  </si>
  <si>
    <t>AUDAX RANDONNEURS KANAGAWA</t>
  </si>
  <si>
    <t>DNF</t>
  </si>
  <si>
    <t>22:34</t>
  </si>
  <si>
    <t>DNS</t>
  </si>
  <si>
    <t>YOSHIMI</t>
  </si>
  <si>
    <t>DNF</t>
  </si>
  <si>
    <t>26:59</t>
  </si>
  <si>
    <t>600019</t>
  </si>
  <si>
    <t>DNS</t>
  </si>
  <si>
    <t>25:08</t>
  </si>
  <si>
    <t>TANAMI</t>
  </si>
  <si>
    <t>HIDEAKI</t>
  </si>
  <si>
    <t>26:32</t>
  </si>
  <si>
    <t>17:45</t>
  </si>
  <si>
    <t>25:14</t>
  </si>
  <si>
    <t>26:34</t>
  </si>
  <si>
    <t>24:34</t>
  </si>
  <si>
    <t>KOKI</t>
  </si>
  <si>
    <t>21:48</t>
  </si>
  <si>
    <t>AUDAX RANDONNEURS CHIBA</t>
  </si>
  <si>
    <t>YAJIMA</t>
  </si>
  <si>
    <t>DNF</t>
  </si>
  <si>
    <t>600017</t>
  </si>
  <si>
    <t>OBANA</t>
  </si>
  <si>
    <t>ETUO</t>
  </si>
  <si>
    <t>SUTO</t>
  </si>
  <si>
    <t>ENDO</t>
  </si>
  <si>
    <t>OGURA</t>
  </si>
  <si>
    <t>MUTA</t>
  </si>
  <si>
    <t>YAMAZAKI</t>
  </si>
  <si>
    <t>YAMAGUCHI</t>
  </si>
  <si>
    <t>SUZUKI</t>
  </si>
  <si>
    <t>KEITA</t>
  </si>
  <si>
    <t>HATAGAMI</t>
  </si>
  <si>
    <t>CLUB ORGANISATEUR</t>
  </si>
  <si>
    <t>code ACP</t>
  </si>
  <si>
    <t>DATE</t>
  </si>
  <si>
    <t>DISTANCE</t>
  </si>
  <si>
    <t xml:space="preserve">NOM </t>
  </si>
  <si>
    <t>PRENOM</t>
  </si>
  <si>
    <t>CODE ACP</t>
  </si>
  <si>
    <t>TEMPS</t>
  </si>
  <si>
    <t>Sexe</t>
  </si>
  <si>
    <t>(F)</t>
  </si>
  <si>
    <t>MINORU</t>
  </si>
  <si>
    <r>
      <t>AJ</t>
    </r>
    <r>
      <rPr>
        <sz val="9"/>
        <rFont val="ＭＳ Ｐゴシック"/>
        <family val="3"/>
      </rPr>
      <t>会員番号</t>
    </r>
  </si>
  <si>
    <t>AUDAX JAPON</t>
  </si>
  <si>
    <t>AUDAX RANDONNEURS UTSUNOMIYA</t>
  </si>
  <si>
    <t>AUDAX RANDONNEURS SAITAMA</t>
  </si>
  <si>
    <t>INDIVIDUEL JAPON</t>
  </si>
  <si>
    <t>CLUB DU PARTICIPANT</t>
  </si>
  <si>
    <t>AUDAX RANDONNEURS UTSUNOMIYA</t>
  </si>
  <si>
    <t>JUNICHI</t>
  </si>
  <si>
    <t>UCHIKI</t>
  </si>
  <si>
    <t>HIROHUMI</t>
  </si>
  <si>
    <t>MASAKI</t>
  </si>
  <si>
    <t>SHOJI</t>
  </si>
  <si>
    <t>OWADA</t>
  </si>
  <si>
    <t>SAITO</t>
  </si>
  <si>
    <t>ISAKA</t>
  </si>
  <si>
    <t>KAZUO</t>
  </si>
  <si>
    <t>ATSUSHI</t>
  </si>
  <si>
    <t>MURAKAMI</t>
  </si>
  <si>
    <t>HIROYUKI</t>
  </si>
  <si>
    <t>KENJI</t>
  </si>
  <si>
    <t>TOMOHIRO</t>
  </si>
  <si>
    <t>TAKEI</t>
  </si>
  <si>
    <t>NAKAJIMA</t>
  </si>
  <si>
    <t>MASAYUKI</t>
  </si>
  <si>
    <t>HIROSHI</t>
  </si>
  <si>
    <t>NAKAYAMA</t>
  </si>
  <si>
    <t>TADAO</t>
  </si>
  <si>
    <t>KAZUNARI</t>
  </si>
  <si>
    <t>YUKIHIKO</t>
  </si>
  <si>
    <t>TSUYOSHI</t>
  </si>
  <si>
    <t>TOMOKI</t>
  </si>
  <si>
    <t>INFORMATIONS</t>
  </si>
  <si>
    <t>17:28</t>
  </si>
  <si>
    <t>20:06</t>
  </si>
  <si>
    <t>YAMAMOTO</t>
  </si>
  <si>
    <t>IWAO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</si>
</sst>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[h]:mm"/>
    <numFmt numFmtId="186" formatCode="dd/mm/yyyy"/>
  </numFmts>
  <fonts count="26">
    <font>
      <sz val="10"/>
      <name val="Arial"/>
      <family val="0"/>
    </font>
    <font>
      <sz val="9"/>
      <name val="Arial"/>
      <family val="0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Arial"/>
      <family val="2"/>
    </font>
    <font>
      <sz val="6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6" fillId="0" borderId="5" applyNumberFormat="0" applyFill="0" applyAlignment="0" applyProtection="0"/>
    <xf numFmtId="0" fontId="17" fillId="3" borderId="0" applyNumberFormat="0" applyBorder="0" applyAlignment="0" applyProtection="0"/>
    <xf numFmtId="0" fontId="18" fillId="23" borderId="6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3" borderId="11" applyNumberFormat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7" borderId="6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 quotePrefix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85" fontId="2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185" fontId="1" fillId="0" borderId="16" xfId="0" applyNumberFormat="1" applyFont="1" applyBorder="1" applyAlignment="1" applyProtection="1">
      <alignment horizontal="center" vertical="center" wrapText="1"/>
      <protection/>
    </xf>
    <xf numFmtId="185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85" fontId="0" fillId="0" borderId="0" xfId="0" applyNumberFormat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85" fontId="0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" fontId="2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0" fontId="1" fillId="0" borderId="16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86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A1" sqref="A1:A3"/>
    </sheetView>
  </sheetViews>
  <sheetFormatPr defaultColWidth="12.00390625" defaultRowHeight="12.75"/>
  <cols>
    <col min="1" max="1" width="11.8515625" style="14" customWidth="1"/>
    <col min="2" max="2" width="12.00390625" style="15" customWidth="1"/>
    <col min="3" max="3" width="12.00390625" style="9" customWidth="1"/>
    <col min="4" max="4" width="13.8515625" style="9" customWidth="1"/>
    <col min="5" max="5" width="17.140625" style="9" customWidth="1"/>
    <col min="6" max="6" width="12.140625" style="9" customWidth="1"/>
    <col min="7" max="7" width="12.140625" style="16" customWidth="1"/>
    <col min="8" max="8" width="15.00390625" style="17" customWidth="1"/>
    <col min="9" max="16384" width="12.00390625" style="9" customWidth="1"/>
  </cols>
  <sheetData>
    <row r="1" spans="1:8" ht="15" customHeight="1">
      <c r="A1" s="44" t="s">
        <v>176</v>
      </c>
      <c r="B1" s="1" t="s">
        <v>165</v>
      </c>
      <c r="C1" s="1"/>
      <c r="D1" s="1"/>
      <c r="E1" s="1" t="s">
        <v>166</v>
      </c>
      <c r="F1" s="2" t="s">
        <v>167</v>
      </c>
      <c r="G1" s="10" t="s">
        <v>168</v>
      </c>
      <c r="H1" s="25" t="s">
        <v>207</v>
      </c>
    </row>
    <row r="2" spans="1:8" ht="12" customHeight="1">
      <c r="A2" s="45"/>
      <c r="B2" s="47" t="s">
        <v>182</v>
      </c>
      <c r="C2" s="48"/>
      <c r="D2" s="49"/>
      <c r="E2" s="11">
        <v>600017</v>
      </c>
      <c r="F2" s="34">
        <v>39634</v>
      </c>
      <c r="G2" s="12" t="s">
        <v>4</v>
      </c>
      <c r="H2" s="3" t="s">
        <v>173</v>
      </c>
    </row>
    <row r="3" spans="1:8" ht="12.75" customHeight="1" thickBot="1">
      <c r="A3" s="46"/>
      <c r="B3" s="4" t="s">
        <v>169</v>
      </c>
      <c r="C3" s="5" t="s">
        <v>170</v>
      </c>
      <c r="D3" s="50" t="s">
        <v>181</v>
      </c>
      <c r="E3" s="51"/>
      <c r="F3" s="6" t="s">
        <v>171</v>
      </c>
      <c r="G3" s="13" t="s">
        <v>172</v>
      </c>
      <c r="H3" s="7" t="s">
        <v>3</v>
      </c>
    </row>
    <row r="4" spans="1:8" ht="10.5" customHeight="1">
      <c r="A4" s="26" t="str">
        <f>+"0497-08"</f>
        <v>0497-08</v>
      </c>
      <c r="B4" s="26" t="s">
        <v>86</v>
      </c>
      <c r="C4" s="26" t="s">
        <v>87</v>
      </c>
      <c r="D4" s="42" t="s">
        <v>177</v>
      </c>
      <c r="E4" s="43"/>
      <c r="F4" s="20">
        <v>600007</v>
      </c>
      <c r="G4" s="30" t="s">
        <v>51</v>
      </c>
      <c r="H4" s="18"/>
    </row>
    <row r="5" spans="1:8" ht="10.5" customHeight="1">
      <c r="A5" s="27" t="str">
        <f>+"0397-08"</f>
        <v>0397-08</v>
      </c>
      <c r="B5" s="27" t="s">
        <v>7</v>
      </c>
      <c r="C5" s="27" t="s">
        <v>8</v>
      </c>
      <c r="D5" s="38" t="s">
        <v>178</v>
      </c>
      <c r="E5" s="39"/>
      <c r="F5" s="33" t="s">
        <v>153</v>
      </c>
      <c r="G5" s="32">
        <v>0.96875</v>
      </c>
      <c r="H5" s="8"/>
    </row>
    <row r="6" spans="1:8" ht="10.5" customHeight="1">
      <c r="A6" s="27" t="str">
        <f>+"0053-08"</f>
        <v>0053-08</v>
      </c>
      <c r="B6" s="27" t="s">
        <v>157</v>
      </c>
      <c r="C6" s="27" t="s">
        <v>187</v>
      </c>
      <c r="D6" s="38" t="s">
        <v>179</v>
      </c>
      <c r="E6" s="39"/>
      <c r="F6" s="35">
        <v>600020</v>
      </c>
      <c r="G6" s="29" t="s">
        <v>9</v>
      </c>
      <c r="H6" s="8"/>
    </row>
    <row r="7" spans="1:8" ht="10.5" customHeight="1">
      <c r="A7" s="27" t="str">
        <f>+"0301-08"</f>
        <v>0301-08</v>
      </c>
      <c r="B7" s="27" t="s">
        <v>71</v>
      </c>
      <c r="C7" s="27" t="s">
        <v>72</v>
      </c>
      <c r="D7" s="38" t="s">
        <v>177</v>
      </c>
      <c r="E7" s="39"/>
      <c r="F7" s="21">
        <v>600007</v>
      </c>
      <c r="G7" s="29" t="s">
        <v>10</v>
      </c>
      <c r="H7" s="8"/>
    </row>
    <row r="8" spans="1:8" ht="10.5" customHeight="1">
      <c r="A8" s="27" t="str">
        <f>+"0221-08"</f>
        <v>0221-08</v>
      </c>
      <c r="B8" s="27" t="s">
        <v>65</v>
      </c>
      <c r="C8" s="27" t="s">
        <v>66</v>
      </c>
      <c r="D8" s="38" t="s">
        <v>177</v>
      </c>
      <c r="E8" s="39"/>
      <c r="F8" s="21">
        <v>600007</v>
      </c>
      <c r="G8" s="29" t="s">
        <v>11</v>
      </c>
      <c r="H8" s="8"/>
    </row>
    <row r="9" spans="1:8" ht="10.5" customHeight="1">
      <c r="A9" s="27" t="str">
        <f>+"0293-08"</f>
        <v>0293-08</v>
      </c>
      <c r="B9" s="27" t="s">
        <v>67</v>
      </c>
      <c r="C9" s="27" t="s">
        <v>68</v>
      </c>
      <c r="D9" s="38" t="s">
        <v>177</v>
      </c>
      <c r="E9" s="39"/>
      <c r="F9" s="21">
        <v>600007</v>
      </c>
      <c r="G9" s="29" t="s">
        <v>11</v>
      </c>
      <c r="H9" s="8"/>
    </row>
    <row r="10" spans="1:8" ht="10.5" customHeight="1">
      <c r="A10" s="27" t="str">
        <f>+"0042-08"</f>
        <v>0042-08</v>
      </c>
      <c r="B10" s="27" t="s">
        <v>164</v>
      </c>
      <c r="C10" s="27" t="s">
        <v>204</v>
      </c>
      <c r="D10" s="38" t="s">
        <v>178</v>
      </c>
      <c r="E10" s="39"/>
      <c r="F10" s="36" t="s">
        <v>153</v>
      </c>
      <c r="G10" s="29" t="s">
        <v>12</v>
      </c>
      <c r="H10" s="8"/>
    </row>
    <row r="11" spans="1:8" ht="10.5" customHeight="1">
      <c r="A11" s="27"/>
      <c r="B11" s="27" t="s">
        <v>69</v>
      </c>
      <c r="C11" s="27" t="s">
        <v>70</v>
      </c>
      <c r="D11" s="38" t="s">
        <v>180</v>
      </c>
      <c r="E11" s="39"/>
      <c r="F11" s="21">
        <v>600099</v>
      </c>
      <c r="G11" s="29" t="s">
        <v>13</v>
      </c>
      <c r="H11" s="8"/>
    </row>
    <row r="12" spans="1:8" ht="10.5" customHeight="1">
      <c r="A12" s="27" t="str">
        <f>+"0007-08"</f>
        <v>0007-08</v>
      </c>
      <c r="B12" s="27" t="s">
        <v>73</v>
      </c>
      <c r="C12" s="27" t="s">
        <v>74</v>
      </c>
      <c r="D12" s="38" t="s">
        <v>177</v>
      </c>
      <c r="E12" s="39"/>
      <c r="F12" s="21">
        <v>600007</v>
      </c>
      <c r="G12" s="29" t="s">
        <v>14</v>
      </c>
      <c r="H12" s="8"/>
    </row>
    <row r="13" spans="1:8" ht="10.5" customHeight="1">
      <c r="A13" s="27" t="str">
        <f>+"0195-08"</f>
        <v>0195-08</v>
      </c>
      <c r="B13" s="27" t="s">
        <v>15</v>
      </c>
      <c r="C13" s="27" t="s">
        <v>16</v>
      </c>
      <c r="D13" s="38" t="s">
        <v>178</v>
      </c>
      <c r="E13" s="39"/>
      <c r="F13" s="36" t="s">
        <v>153</v>
      </c>
      <c r="G13" s="29" t="s">
        <v>17</v>
      </c>
      <c r="H13" s="8"/>
    </row>
    <row r="14" spans="1:8" ht="10.5" customHeight="1">
      <c r="A14" s="27" t="str">
        <f>+"0113-08"</f>
        <v>0113-08</v>
      </c>
      <c r="B14" s="27" t="s">
        <v>95</v>
      </c>
      <c r="C14" s="27" t="s">
        <v>200</v>
      </c>
      <c r="D14" s="38" t="s">
        <v>177</v>
      </c>
      <c r="E14" s="39"/>
      <c r="F14" s="35">
        <v>600007</v>
      </c>
      <c r="G14" s="29" t="s">
        <v>18</v>
      </c>
      <c r="H14" s="8"/>
    </row>
    <row r="15" spans="1:8" ht="10.5" customHeight="1">
      <c r="A15" s="27" t="str">
        <f>+"0223-08"</f>
        <v>0223-08</v>
      </c>
      <c r="B15" s="27" t="s">
        <v>190</v>
      </c>
      <c r="C15" s="27" t="s">
        <v>191</v>
      </c>
      <c r="D15" s="38" t="s">
        <v>178</v>
      </c>
      <c r="E15" s="39"/>
      <c r="F15" s="36" t="s">
        <v>153</v>
      </c>
      <c r="G15" s="29" t="s">
        <v>14</v>
      </c>
      <c r="H15" s="8"/>
    </row>
    <row r="16" spans="1:8" ht="10.5" customHeight="1">
      <c r="A16" s="27" t="str">
        <f>+"0089-08"</f>
        <v>0089-08</v>
      </c>
      <c r="B16" s="27" t="s">
        <v>91</v>
      </c>
      <c r="C16" s="27" t="s">
        <v>92</v>
      </c>
      <c r="D16" s="38" t="s">
        <v>177</v>
      </c>
      <c r="E16" s="39"/>
      <c r="F16" s="21">
        <v>600007</v>
      </c>
      <c r="G16" s="29" t="s">
        <v>19</v>
      </c>
      <c r="H16" s="8"/>
    </row>
    <row r="17" spans="1:8" ht="10.5" customHeight="1">
      <c r="A17" s="27" t="str">
        <f>+"0161-08"</f>
        <v>0161-08</v>
      </c>
      <c r="B17" s="27" t="s">
        <v>88</v>
      </c>
      <c r="C17" s="27" t="s">
        <v>90</v>
      </c>
      <c r="D17" s="38" t="s">
        <v>177</v>
      </c>
      <c r="E17" s="39"/>
      <c r="F17" s="21">
        <v>600007</v>
      </c>
      <c r="G17" s="29" t="s">
        <v>20</v>
      </c>
      <c r="H17" s="8"/>
    </row>
    <row r="18" spans="1:8" ht="10.5" customHeight="1">
      <c r="A18" s="27" t="str">
        <f>+"0491-08"</f>
        <v>0491-08</v>
      </c>
      <c r="B18" s="27" t="s">
        <v>88</v>
      </c>
      <c r="C18" s="27" t="s">
        <v>89</v>
      </c>
      <c r="D18" s="38" t="s">
        <v>177</v>
      </c>
      <c r="E18" s="39"/>
      <c r="F18" s="21">
        <v>600007</v>
      </c>
      <c r="G18" s="29" t="s">
        <v>10</v>
      </c>
      <c r="H18" s="8"/>
    </row>
    <row r="19" spans="1:8" ht="10.5" customHeight="1">
      <c r="A19" s="27" t="str">
        <f>+"0072-08"</f>
        <v>0072-08</v>
      </c>
      <c r="B19" s="27" t="s">
        <v>93</v>
      </c>
      <c r="C19" s="27" t="s">
        <v>94</v>
      </c>
      <c r="D19" s="38" t="s">
        <v>179</v>
      </c>
      <c r="E19" s="39"/>
      <c r="F19" s="21">
        <v>600020</v>
      </c>
      <c r="G19" s="29" t="s">
        <v>10</v>
      </c>
      <c r="H19" s="8"/>
    </row>
    <row r="20" spans="1:8" ht="10.5" customHeight="1">
      <c r="A20" s="27" t="str">
        <f>+"0419-08"</f>
        <v>0419-08</v>
      </c>
      <c r="B20" s="27" t="s">
        <v>105</v>
      </c>
      <c r="C20" s="27" t="s">
        <v>106</v>
      </c>
      <c r="D20" s="38" t="s">
        <v>21</v>
      </c>
      <c r="E20" s="39"/>
      <c r="F20" s="36" t="s">
        <v>22</v>
      </c>
      <c r="G20" s="29" t="s">
        <v>23</v>
      </c>
      <c r="H20" s="8"/>
    </row>
    <row r="21" spans="1:8" ht="10.5" customHeight="1">
      <c r="A21" s="27" t="str">
        <f>+"0746-08"</f>
        <v>0746-08</v>
      </c>
      <c r="B21" s="27" t="s">
        <v>49</v>
      </c>
      <c r="C21" s="27" t="s">
        <v>50</v>
      </c>
      <c r="D21" s="38" t="s">
        <v>21</v>
      </c>
      <c r="E21" s="39"/>
      <c r="F21" s="36" t="s">
        <v>24</v>
      </c>
      <c r="G21" s="29" t="s">
        <v>25</v>
      </c>
      <c r="H21" s="8" t="s">
        <v>174</v>
      </c>
    </row>
    <row r="22" spans="1:8" ht="10.5" customHeight="1">
      <c r="A22" s="27" t="str">
        <f>+"0107-08"</f>
        <v>0107-08</v>
      </c>
      <c r="B22" s="27" t="s">
        <v>107</v>
      </c>
      <c r="C22" s="27" t="s">
        <v>108</v>
      </c>
      <c r="D22" s="38" t="s">
        <v>178</v>
      </c>
      <c r="E22" s="39"/>
      <c r="F22" s="36" t="s">
        <v>153</v>
      </c>
      <c r="G22" s="29" t="s">
        <v>26</v>
      </c>
      <c r="H22" s="8"/>
    </row>
    <row r="23" spans="1:8" ht="10.5" customHeight="1">
      <c r="A23" s="27" t="str">
        <f>+"0040-08"</f>
        <v>0040-08</v>
      </c>
      <c r="B23" s="27" t="s">
        <v>109</v>
      </c>
      <c r="C23" s="27" t="s">
        <v>110</v>
      </c>
      <c r="D23" s="38" t="s">
        <v>177</v>
      </c>
      <c r="E23" s="39"/>
      <c r="F23" s="35">
        <v>600007</v>
      </c>
      <c r="G23" s="29" t="s">
        <v>27</v>
      </c>
      <c r="H23" s="8"/>
    </row>
    <row r="24" spans="1:8" ht="10.5" customHeight="1">
      <c r="A24" s="27" t="str">
        <f>+"0326-08"</f>
        <v>0326-08</v>
      </c>
      <c r="B24" s="27" t="s">
        <v>111</v>
      </c>
      <c r="C24" s="27" t="s">
        <v>112</v>
      </c>
      <c r="D24" s="38" t="s">
        <v>177</v>
      </c>
      <c r="E24" s="39"/>
      <c r="F24" s="35">
        <v>600007</v>
      </c>
      <c r="G24" s="29" t="s">
        <v>28</v>
      </c>
      <c r="H24" s="8" t="s">
        <v>174</v>
      </c>
    </row>
    <row r="25" spans="1:8" ht="10.5" customHeight="1">
      <c r="A25" s="27" t="str">
        <f>+"0455-08"</f>
        <v>0455-08</v>
      </c>
      <c r="B25" s="27" t="s">
        <v>113</v>
      </c>
      <c r="C25" s="27" t="s">
        <v>114</v>
      </c>
      <c r="D25" s="38" t="s">
        <v>179</v>
      </c>
      <c r="E25" s="39"/>
      <c r="F25" s="35">
        <v>600020</v>
      </c>
      <c r="G25" s="29" t="s">
        <v>209</v>
      </c>
      <c r="H25" s="8"/>
    </row>
    <row r="26" spans="1:8" ht="10.5" customHeight="1">
      <c r="A26" s="27" t="str">
        <f>+"0654-08"</f>
        <v>0654-08</v>
      </c>
      <c r="B26" s="27" t="s">
        <v>75</v>
      </c>
      <c r="C26" s="27" t="s">
        <v>76</v>
      </c>
      <c r="D26" s="38" t="s">
        <v>177</v>
      </c>
      <c r="E26" s="39"/>
      <c r="F26" s="21">
        <v>600007</v>
      </c>
      <c r="G26" s="29" t="s">
        <v>29</v>
      </c>
      <c r="H26" s="8"/>
    </row>
    <row r="27" spans="1:8" ht="10.5" customHeight="1">
      <c r="A27" s="27" t="str">
        <f>+"0618-08"</f>
        <v>0618-08</v>
      </c>
      <c r="B27" s="27" t="s">
        <v>77</v>
      </c>
      <c r="C27" s="27" t="s">
        <v>194</v>
      </c>
      <c r="D27" s="38" t="s">
        <v>177</v>
      </c>
      <c r="E27" s="39"/>
      <c r="F27" s="21">
        <v>600007</v>
      </c>
      <c r="G27" s="29" t="s">
        <v>30</v>
      </c>
      <c r="H27" s="8"/>
    </row>
    <row r="28" spans="1:8" ht="10.5" customHeight="1">
      <c r="A28" s="27"/>
      <c r="B28" s="27" t="s">
        <v>5</v>
      </c>
      <c r="C28" s="27" t="s">
        <v>6</v>
      </c>
      <c r="D28" s="38" t="s">
        <v>180</v>
      </c>
      <c r="E28" s="39"/>
      <c r="F28" s="21">
        <v>600099</v>
      </c>
      <c r="G28" s="29" t="s">
        <v>31</v>
      </c>
      <c r="H28" s="8"/>
    </row>
    <row r="29" spans="1:8" ht="10.5" customHeight="1">
      <c r="A29" s="27"/>
      <c r="B29" s="27" t="s">
        <v>78</v>
      </c>
      <c r="C29" s="27" t="s">
        <v>79</v>
      </c>
      <c r="D29" s="38" t="s">
        <v>180</v>
      </c>
      <c r="E29" s="39"/>
      <c r="F29" s="21">
        <v>600099</v>
      </c>
      <c r="G29" s="29" t="s">
        <v>32</v>
      </c>
      <c r="H29" s="8"/>
    </row>
    <row r="30" spans="1:8" ht="10.5" customHeight="1">
      <c r="A30" s="27" t="str">
        <f>+"0051-08"</f>
        <v>0051-08</v>
      </c>
      <c r="B30" s="27" t="s">
        <v>193</v>
      </c>
      <c r="C30" s="27" t="s">
        <v>200</v>
      </c>
      <c r="D30" s="38" t="s">
        <v>177</v>
      </c>
      <c r="E30" s="39"/>
      <c r="F30" s="21">
        <v>600007</v>
      </c>
      <c r="G30" s="29" t="s">
        <v>10</v>
      </c>
      <c r="H30" s="8"/>
    </row>
    <row r="31" spans="1:8" ht="10.5" customHeight="1">
      <c r="A31" s="27" t="str">
        <f>+"0011-08"</f>
        <v>0011-08</v>
      </c>
      <c r="B31" s="27" t="s">
        <v>159</v>
      </c>
      <c r="C31" s="27" t="s">
        <v>206</v>
      </c>
      <c r="D31" s="38" t="s">
        <v>178</v>
      </c>
      <c r="E31" s="39"/>
      <c r="F31" s="33" t="s">
        <v>153</v>
      </c>
      <c r="G31" s="29" t="s">
        <v>33</v>
      </c>
      <c r="H31" s="8"/>
    </row>
    <row r="32" spans="1:8" ht="10.5" customHeight="1">
      <c r="A32" s="27" t="str">
        <f>+"0660-08"</f>
        <v>0660-08</v>
      </c>
      <c r="B32" s="27" t="s">
        <v>59</v>
      </c>
      <c r="C32" s="27" t="s">
        <v>60</v>
      </c>
      <c r="D32" s="38" t="s">
        <v>177</v>
      </c>
      <c r="E32" s="39"/>
      <c r="F32" s="21">
        <v>600007</v>
      </c>
      <c r="G32" s="29" t="s">
        <v>10</v>
      </c>
      <c r="H32" s="8"/>
    </row>
    <row r="33" spans="1:8" ht="10.5" customHeight="1">
      <c r="A33" s="27" t="str">
        <f>+"0217-08"</f>
        <v>0217-08</v>
      </c>
      <c r="B33" s="27" t="s">
        <v>62</v>
      </c>
      <c r="C33" s="27" t="s">
        <v>63</v>
      </c>
      <c r="D33" s="38" t="s">
        <v>34</v>
      </c>
      <c r="E33" s="39"/>
      <c r="F33" s="21">
        <v>600014</v>
      </c>
      <c r="G33" s="29" t="s">
        <v>35</v>
      </c>
      <c r="H33" s="8" t="s">
        <v>174</v>
      </c>
    </row>
    <row r="34" spans="1:8" ht="10.5" customHeight="1">
      <c r="A34" s="27" t="str">
        <f>+"0054-08"</f>
        <v>0054-08</v>
      </c>
      <c r="B34" s="27" t="s">
        <v>198</v>
      </c>
      <c r="C34" s="27" t="s">
        <v>61</v>
      </c>
      <c r="D34" s="38" t="s">
        <v>179</v>
      </c>
      <c r="E34" s="39"/>
      <c r="F34" s="21">
        <v>600020</v>
      </c>
      <c r="G34" s="29" t="s">
        <v>36</v>
      </c>
      <c r="H34" s="8"/>
    </row>
    <row r="35" spans="1:8" ht="10.5" customHeight="1">
      <c r="A35" s="27" t="str">
        <f>+"0688-08"</f>
        <v>0688-08</v>
      </c>
      <c r="B35" s="27" t="s">
        <v>201</v>
      </c>
      <c r="C35" s="27" t="s">
        <v>202</v>
      </c>
      <c r="D35" s="38" t="s">
        <v>177</v>
      </c>
      <c r="E35" s="39"/>
      <c r="F35" s="21">
        <v>600007</v>
      </c>
      <c r="G35" s="29" t="s">
        <v>10</v>
      </c>
      <c r="H35" s="8"/>
    </row>
    <row r="36" spans="1:8" ht="10.5" customHeight="1">
      <c r="A36" s="27" t="str">
        <f>+"0626-08"</f>
        <v>0626-08</v>
      </c>
      <c r="B36" s="27" t="s">
        <v>64</v>
      </c>
      <c r="C36" s="27" t="s">
        <v>183</v>
      </c>
      <c r="D36" s="38" t="s">
        <v>177</v>
      </c>
      <c r="E36" s="39"/>
      <c r="F36" s="21">
        <v>600007</v>
      </c>
      <c r="G36" s="29" t="s">
        <v>37</v>
      </c>
      <c r="H36" s="8"/>
    </row>
    <row r="37" spans="1:8" ht="10.5" customHeight="1">
      <c r="A37" s="27" t="str">
        <f>+"0073-08"</f>
        <v>0073-08</v>
      </c>
      <c r="B37" s="27" t="s">
        <v>154</v>
      </c>
      <c r="C37" s="27" t="s">
        <v>155</v>
      </c>
      <c r="D37" s="38" t="s">
        <v>177</v>
      </c>
      <c r="E37" s="39"/>
      <c r="F37" s="21">
        <v>600007</v>
      </c>
      <c r="G37" s="29" t="s">
        <v>84</v>
      </c>
      <c r="H37" s="8"/>
    </row>
    <row r="38" spans="1:8" ht="10.5" customHeight="1">
      <c r="A38" s="27" t="str">
        <f>+"0422-08"</f>
        <v>0422-08</v>
      </c>
      <c r="B38" s="27" t="s">
        <v>158</v>
      </c>
      <c r="C38" s="27" t="s">
        <v>104</v>
      </c>
      <c r="D38" s="38" t="s">
        <v>177</v>
      </c>
      <c r="E38" s="39"/>
      <c r="F38" s="35">
        <v>600007</v>
      </c>
      <c r="G38" s="29" t="s">
        <v>38</v>
      </c>
      <c r="H38" s="8"/>
    </row>
    <row r="39" spans="1:8" ht="10.5" customHeight="1">
      <c r="A39" s="27" t="str">
        <f>+"0556-08"</f>
        <v>0556-08</v>
      </c>
      <c r="B39" s="27" t="s">
        <v>100</v>
      </c>
      <c r="C39" s="27" t="s">
        <v>101</v>
      </c>
      <c r="D39" s="38" t="s">
        <v>177</v>
      </c>
      <c r="E39" s="39"/>
      <c r="F39" s="21">
        <v>600007</v>
      </c>
      <c r="G39" s="29" t="s">
        <v>39</v>
      </c>
      <c r="H39" s="8"/>
    </row>
    <row r="40" spans="1:8" ht="10.5" customHeight="1">
      <c r="A40" s="27" t="str">
        <f>+"0052-08"</f>
        <v>0052-08</v>
      </c>
      <c r="B40" s="27" t="s">
        <v>98</v>
      </c>
      <c r="C40" s="27" t="s">
        <v>186</v>
      </c>
      <c r="D40" s="38" t="s">
        <v>40</v>
      </c>
      <c r="E40" s="39"/>
      <c r="F40" s="21">
        <v>600014</v>
      </c>
      <c r="G40" s="29" t="s">
        <v>41</v>
      </c>
      <c r="H40" s="8"/>
    </row>
    <row r="41" spans="1:8" ht="10.5" customHeight="1">
      <c r="A41" s="27" t="str">
        <f>+"0343-08"</f>
        <v>0343-08</v>
      </c>
      <c r="B41" s="27" t="s">
        <v>99</v>
      </c>
      <c r="C41" s="27" t="s">
        <v>205</v>
      </c>
      <c r="D41" s="38" t="s">
        <v>179</v>
      </c>
      <c r="E41" s="39"/>
      <c r="F41" s="35">
        <v>600020</v>
      </c>
      <c r="G41" s="29" t="s">
        <v>25</v>
      </c>
      <c r="H41" s="8"/>
    </row>
    <row r="42" spans="1:8" ht="10.5" customHeight="1">
      <c r="A42" s="27" t="str">
        <f>+"0236-08"</f>
        <v>0236-08</v>
      </c>
      <c r="B42" s="27" t="s">
        <v>188</v>
      </c>
      <c r="C42" s="27" t="s">
        <v>175</v>
      </c>
      <c r="D42" s="38" t="s">
        <v>177</v>
      </c>
      <c r="E42" s="39"/>
      <c r="F42" s="21">
        <v>600007</v>
      </c>
      <c r="G42" s="29" t="s">
        <v>42</v>
      </c>
      <c r="H42" s="8"/>
    </row>
    <row r="43" spans="1:8" ht="10.5" customHeight="1">
      <c r="A43" s="27" t="str">
        <f>+"0369-08"</f>
        <v>0369-08</v>
      </c>
      <c r="B43" s="27" t="s">
        <v>102</v>
      </c>
      <c r="C43" s="27" t="s">
        <v>103</v>
      </c>
      <c r="D43" s="38" t="s">
        <v>177</v>
      </c>
      <c r="E43" s="39"/>
      <c r="F43" s="21">
        <v>600007</v>
      </c>
      <c r="G43" s="29" t="s">
        <v>39</v>
      </c>
      <c r="H43" s="8"/>
    </row>
    <row r="44" spans="1:8" ht="10.5" customHeight="1">
      <c r="A44" s="27" t="str">
        <f>+"0415-08"</f>
        <v>0415-08</v>
      </c>
      <c r="B44" s="27" t="s">
        <v>189</v>
      </c>
      <c r="C44" s="27" t="s">
        <v>115</v>
      </c>
      <c r="D44" s="38" t="s">
        <v>40</v>
      </c>
      <c r="E44" s="39"/>
      <c r="F44" s="21">
        <v>600014</v>
      </c>
      <c r="G44" s="29" t="s">
        <v>43</v>
      </c>
      <c r="H44" s="8"/>
    </row>
    <row r="45" spans="1:8" ht="10.5" customHeight="1">
      <c r="A45" s="27" t="s">
        <v>44</v>
      </c>
      <c r="B45" s="27" t="s">
        <v>45</v>
      </c>
      <c r="C45" s="27" t="s">
        <v>46</v>
      </c>
      <c r="D45" s="38" t="s">
        <v>178</v>
      </c>
      <c r="E45" s="39"/>
      <c r="F45" s="36" t="s">
        <v>153</v>
      </c>
      <c r="G45" s="29" t="s">
        <v>125</v>
      </c>
      <c r="H45" s="8"/>
    </row>
    <row r="46" spans="1:8" ht="10.5" customHeight="1">
      <c r="A46" s="27"/>
      <c r="B46" s="27" t="s">
        <v>116</v>
      </c>
      <c r="C46" s="27" t="s">
        <v>117</v>
      </c>
      <c r="D46" s="38" t="s">
        <v>180</v>
      </c>
      <c r="E46" s="39"/>
      <c r="F46" s="21">
        <v>600099</v>
      </c>
      <c r="G46" s="29" t="s">
        <v>126</v>
      </c>
      <c r="H46" s="8"/>
    </row>
    <row r="47" spans="1:8" ht="10.5" customHeight="1">
      <c r="A47" s="27" t="str">
        <f>+"0717-08"</f>
        <v>0717-08</v>
      </c>
      <c r="B47" s="27" t="s">
        <v>118</v>
      </c>
      <c r="C47" s="27" t="s">
        <v>192</v>
      </c>
      <c r="D47" s="38" t="s">
        <v>177</v>
      </c>
      <c r="E47" s="39"/>
      <c r="F47" s="21">
        <v>600007</v>
      </c>
      <c r="G47" s="29" t="s">
        <v>127</v>
      </c>
      <c r="H47" s="8"/>
    </row>
    <row r="48" spans="1:8" ht="10.5" customHeight="1">
      <c r="A48" s="27" t="str">
        <f>+"0665-08"</f>
        <v>0665-08</v>
      </c>
      <c r="B48" s="27" t="s">
        <v>119</v>
      </c>
      <c r="C48" s="27" t="s">
        <v>122</v>
      </c>
      <c r="D48" s="38" t="s">
        <v>177</v>
      </c>
      <c r="E48" s="39"/>
      <c r="F48" s="21">
        <v>600007</v>
      </c>
      <c r="G48" s="29" t="s">
        <v>26</v>
      </c>
      <c r="H48" s="8"/>
    </row>
    <row r="49" spans="1:8" ht="10.5" customHeight="1">
      <c r="A49" s="27" t="str">
        <f>+"0504-08"</f>
        <v>0504-08</v>
      </c>
      <c r="B49" s="27" t="s">
        <v>119</v>
      </c>
      <c r="C49" s="27" t="s">
        <v>120</v>
      </c>
      <c r="D49" s="38" t="s">
        <v>177</v>
      </c>
      <c r="E49" s="39"/>
      <c r="F49" s="21">
        <v>600007</v>
      </c>
      <c r="G49" s="29" t="s">
        <v>25</v>
      </c>
      <c r="H49" s="8"/>
    </row>
    <row r="50" spans="1:8" ht="10.5" customHeight="1">
      <c r="A50" s="27" t="s">
        <v>128</v>
      </c>
      <c r="B50" s="27" t="s">
        <v>129</v>
      </c>
      <c r="C50" s="27" t="s">
        <v>130</v>
      </c>
      <c r="D50" s="38" t="s">
        <v>131</v>
      </c>
      <c r="E50" s="39"/>
      <c r="F50" s="21">
        <v>600014</v>
      </c>
      <c r="G50" s="29" t="s">
        <v>132</v>
      </c>
      <c r="H50" s="8" t="s">
        <v>174</v>
      </c>
    </row>
    <row r="51" spans="1:8" ht="10.5" customHeight="1">
      <c r="A51" s="27" t="str">
        <f>+"0201-08"</f>
        <v>0201-08</v>
      </c>
      <c r="B51" s="27" t="s">
        <v>123</v>
      </c>
      <c r="C51" s="27" t="s">
        <v>186</v>
      </c>
      <c r="D51" s="38" t="s">
        <v>177</v>
      </c>
      <c r="E51" s="39"/>
      <c r="F51" s="21">
        <v>600007</v>
      </c>
      <c r="G51" s="29" t="s">
        <v>133</v>
      </c>
      <c r="H51" s="8"/>
    </row>
    <row r="52" spans="1:8" ht="10.5" customHeight="1">
      <c r="A52" s="27" t="str">
        <f>+"0253-08"</f>
        <v>0253-08</v>
      </c>
      <c r="B52" s="27" t="s">
        <v>121</v>
      </c>
      <c r="C52" s="27" t="s">
        <v>183</v>
      </c>
      <c r="D52" s="38" t="s">
        <v>177</v>
      </c>
      <c r="E52" s="39"/>
      <c r="F52" s="21">
        <v>600007</v>
      </c>
      <c r="G52" s="29" t="s">
        <v>134</v>
      </c>
      <c r="H52" s="8"/>
    </row>
    <row r="53" spans="1:8" ht="10.5" customHeight="1">
      <c r="A53" s="27" t="str">
        <f>+"0321-08"</f>
        <v>0321-08</v>
      </c>
      <c r="B53" s="27" t="s">
        <v>156</v>
      </c>
      <c r="C53" s="27" t="s">
        <v>135</v>
      </c>
      <c r="D53" s="38" t="s">
        <v>178</v>
      </c>
      <c r="E53" s="39"/>
      <c r="F53" s="36" t="s">
        <v>153</v>
      </c>
      <c r="G53" s="32">
        <v>0.96875</v>
      </c>
      <c r="H53" s="8"/>
    </row>
    <row r="54" spans="1:8" ht="10.5" customHeight="1">
      <c r="A54" s="27"/>
      <c r="B54" s="27" t="s">
        <v>162</v>
      </c>
      <c r="C54" s="27" t="s">
        <v>117</v>
      </c>
      <c r="D54" s="38" t="s">
        <v>180</v>
      </c>
      <c r="E54" s="39"/>
      <c r="F54" s="21">
        <v>600099</v>
      </c>
      <c r="G54" s="29" t="s">
        <v>136</v>
      </c>
      <c r="H54" s="8"/>
    </row>
    <row r="55" spans="1:8" ht="10.5" customHeight="1">
      <c r="A55" s="27" t="str">
        <f>+"0859-08"</f>
        <v>0859-08</v>
      </c>
      <c r="B55" s="27" t="s">
        <v>162</v>
      </c>
      <c r="C55" s="27" t="s">
        <v>196</v>
      </c>
      <c r="D55" s="38" t="s">
        <v>177</v>
      </c>
      <c r="E55" s="39"/>
      <c r="F55" s="35">
        <v>600007</v>
      </c>
      <c r="G55" s="29" t="s">
        <v>137</v>
      </c>
      <c r="H55" s="8"/>
    </row>
    <row r="56" spans="1:8" ht="10.5" customHeight="1">
      <c r="A56" s="27" t="str">
        <f>+"0697-08"</f>
        <v>0697-08</v>
      </c>
      <c r="B56" s="27" t="s">
        <v>162</v>
      </c>
      <c r="C56" s="27" t="s">
        <v>124</v>
      </c>
      <c r="D56" s="38" t="s">
        <v>21</v>
      </c>
      <c r="E56" s="39"/>
      <c r="F56" s="33" t="s">
        <v>138</v>
      </c>
      <c r="G56" s="29" t="s">
        <v>139</v>
      </c>
      <c r="H56" s="8"/>
    </row>
    <row r="57" spans="1:8" ht="10.5" customHeight="1">
      <c r="A57" s="27" t="str">
        <f>+"0505-08"</f>
        <v>0505-08</v>
      </c>
      <c r="B57" s="27" t="s">
        <v>52</v>
      </c>
      <c r="C57" s="27" t="s">
        <v>53</v>
      </c>
      <c r="D57" s="38" t="s">
        <v>179</v>
      </c>
      <c r="E57" s="39"/>
      <c r="F57" s="21">
        <v>600020</v>
      </c>
      <c r="G57" s="29" t="s">
        <v>140</v>
      </c>
      <c r="H57" s="8"/>
    </row>
    <row r="58" spans="1:8" ht="10.5" customHeight="1">
      <c r="A58" s="27" t="str">
        <f>+"0083-08"</f>
        <v>0083-08</v>
      </c>
      <c r="B58" s="27" t="s">
        <v>197</v>
      </c>
      <c r="C58" s="27" t="s">
        <v>199</v>
      </c>
      <c r="D58" s="38" t="s">
        <v>177</v>
      </c>
      <c r="E58" s="39"/>
      <c r="F58" s="21">
        <v>600007</v>
      </c>
      <c r="G58" s="29" t="s">
        <v>25</v>
      </c>
      <c r="H58" s="8"/>
    </row>
    <row r="59" spans="1:8" ht="10.5" customHeight="1">
      <c r="A59" s="27"/>
      <c r="B59" s="27" t="s">
        <v>141</v>
      </c>
      <c r="C59" s="27" t="s">
        <v>142</v>
      </c>
      <c r="D59" s="38" t="s">
        <v>180</v>
      </c>
      <c r="E59" s="39"/>
      <c r="F59" s="21">
        <v>600099</v>
      </c>
      <c r="G59" s="29" t="s">
        <v>143</v>
      </c>
      <c r="H59" s="8"/>
    </row>
    <row r="60" spans="1:8" ht="10.5" customHeight="1">
      <c r="A60" s="27" t="str">
        <f>+"0122-08"</f>
        <v>0122-08</v>
      </c>
      <c r="B60" s="27" t="s">
        <v>54</v>
      </c>
      <c r="C60" s="27" t="s">
        <v>195</v>
      </c>
      <c r="D60" s="38" t="s">
        <v>177</v>
      </c>
      <c r="E60" s="39"/>
      <c r="F60" s="21">
        <v>600007</v>
      </c>
      <c r="G60" s="29" t="s">
        <v>144</v>
      </c>
      <c r="H60" s="8"/>
    </row>
    <row r="61" spans="1:8" ht="10.5" customHeight="1">
      <c r="A61" s="27" t="str">
        <f>+"0646-08"</f>
        <v>0646-08</v>
      </c>
      <c r="B61" s="27" t="s">
        <v>57</v>
      </c>
      <c r="C61" s="27" t="s">
        <v>58</v>
      </c>
      <c r="D61" s="38" t="s">
        <v>177</v>
      </c>
      <c r="E61" s="39"/>
      <c r="F61" s="21">
        <v>600007</v>
      </c>
      <c r="G61" s="29" t="s">
        <v>145</v>
      </c>
      <c r="H61" s="8"/>
    </row>
    <row r="62" spans="1:8" ht="10.5" customHeight="1">
      <c r="A62" s="27" t="str">
        <f>+"0413-08"</f>
        <v>0413-08</v>
      </c>
      <c r="B62" s="27" t="s">
        <v>55</v>
      </c>
      <c r="C62" s="27" t="s">
        <v>56</v>
      </c>
      <c r="D62" s="38" t="s">
        <v>177</v>
      </c>
      <c r="E62" s="39"/>
      <c r="F62" s="21">
        <v>600007</v>
      </c>
      <c r="G62" s="29" t="s">
        <v>146</v>
      </c>
      <c r="H62" s="8"/>
    </row>
    <row r="63" spans="1:8" ht="10.5" customHeight="1">
      <c r="A63" s="27" t="str">
        <f>+"0096-08"</f>
        <v>0096-08</v>
      </c>
      <c r="B63" s="27" t="s">
        <v>184</v>
      </c>
      <c r="C63" s="27" t="s">
        <v>185</v>
      </c>
      <c r="D63" s="38" t="s">
        <v>177</v>
      </c>
      <c r="E63" s="39"/>
      <c r="F63" s="35">
        <v>600007</v>
      </c>
      <c r="G63" s="29" t="s">
        <v>147</v>
      </c>
      <c r="H63" s="8"/>
    </row>
    <row r="64" spans="1:8" ht="10.5" customHeight="1">
      <c r="A64" s="27" t="str">
        <f>+"0824-08"</f>
        <v>0824-08</v>
      </c>
      <c r="B64" s="27" t="s">
        <v>48</v>
      </c>
      <c r="C64" s="27" t="s">
        <v>148</v>
      </c>
      <c r="D64" s="38" t="s">
        <v>177</v>
      </c>
      <c r="E64" s="39"/>
      <c r="F64" s="21">
        <v>600007</v>
      </c>
      <c r="G64" s="29" t="s">
        <v>149</v>
      </c>
      <c r="H64" s="8"/>
    </row>
    <row r="65" spans="1:8" ht="10.5" customHeight="1">
      <c r="A65" s="27" t="str">
        <f>+"0009-08"</f>
        <v>0009-08</v>
      </c>
      <c r="B65" s="27" t="s">
        <v>96</v>
      </c>
      <c r="C65" s="27" t="s">
        <v>97</v>
      </c>
      <c r="D65" s="38" t="s">
        <v>150</v>
      </c>
      <c r="E65" s="39"/>
      <c r="F65" s="36" t="s">
        <v>24</v>
      </c>
      <c r="G65" s="29" t="s">
        <v>208</v>
      </c>
      <c r="H65" s="8"/>
    </row>
    <row r="66" spans="1:8" ht="10.5" customHeight="1">
      <c r="A66" s="27"/>
      <c r="B66" s="27" t="s">
        <v>151</v>
      </c>
      <c r="C66" s="27" t="s">
        <v>203</v>
      </c>
      <c r="D66" s="38" t="s">
        <v>180</v>
      </c>
      <c r="E66" s="39"/>
      <c r="F66" s="21">
        <v>600099</v>
      </c>
      <c r="G66" s="29" t="s">
        <v>152</v>
      </c>
      <c r="H66" s="37"/>
    </row>
    <row r="67" spans="1:8" ht="10.5" customHeight="1">
      <c r="A67" s="27" t="str">
        <f>+"0394-08"</f>
        <v>0394-08</v>
      </c>
      <c r="B67" s="27" t="s">
        <v>161</v>
      </c>
      <c r="C67" s="27" t="s">
        <v>80</v>
      </c>
      <c r="D67" s="38" t="s">
        <v>177</v>
      </c>
      <c r="E67" s="39"/>
      <c r="F67" s="21">
        <v>600007</v>
      </c>
      <c r="G67" s="29" t="s">
        <v>146</v>
      </c>
      <c r="H67" s="22" t="s">
        <v>174</v>
      </c>
    </row>
    <row r="68" spans="1:8" ht="10.5" customHeight="1">
      <c r="A68" s="27" t="str">
        <f>+"0799-08"</f>
        <v>0799-08</v>
      </c>
      <c r="B68" s="27" t="s">
        <v>210</v>
      </c>
      <c r="C68" s="27" t="s">
        <v>211</v>
      </c>
      <c r="D68" s="38" t="s">
        <v>177</v>
      </c>
      <c r="E68" s="39"/>
      <c r="F68" s="21">
        <v>600007</v>
      </c>
      <c r="G68" s="29" t="s">
        <v>25</v>
      </c>
      <c r="H68" s="22"/>
    </row>
    <row r="69" spans="1:8" ht="10.5" customHeight="1">
      <c r="A69" s="27" t="str">
        <f>+"0638-08"</f>
        <v>0638-08</v>
      </c>
      <c r="B69" s="27" t="s">
        <v>160</v>
      </c>
      <c r="C69" s="27" t="s">
        <v>163</v>
      </c>
      <c r="D69" s="38" t="s">
        <v>177</v>
      </c>
      <c r="E69" s="39"/>
      <c r="F69" s="21">
        <v>600007</v>
      </c>
      <c r="G69" s="29" t="s">
        <v>0</v>
      </c>
      <c r="H69" s="22"/>
    </row>
    <row r="70" spans="1:8" ht="10.5" customHeight="1">
      <c r="A70" s="27" t="str">
        <f>+"0615-08"</f>
        <v>0615-08</v>
      </c>
      <c r="B70" s="27" t="s">
        <v>81</v>
      </c>
      <c r="C70" s="27" t="s">
        <v>82</v>
      </c>
      <c r="D70" s="38" t="s">
        <v>131</v>
      </c>
      <c r="E70" s="39"/>
      <c r="F70" s="21">
        <v>600014</v>
      </c>
      <c r="G70" s="29" t="s">
        <v>1</v>
      </c>
      <c r="H70" s="22"/>
    </row>
    <row r="71" spans="1:8" ht="10.5" customHeight="1">
      <c r="A71" s="27" t="s">
        <v>85</v>
      </c>
      <c r="B71" s="27" t="s">
        <v>2</v>
      </c>
      <c r="C71" s="27" t="s">
        <v>47</v>
      </c>
      <c r="D71" s="38" t="s">
        <v>177</v>
      </c>
      <c r="E71" s="39"/>
      <c r="F71" s="21">
        <v>600007</v>
      </c>
      <c r="G71" s="29" t="s">
        <v>38</v>
      </c>
      <c r="H71" s="22"/>
    </row>
    <row r="72" spans="1:8" ht="10.5" customHeight="1" thickBot="1">
      <c r="A72" s="28" t="str">
        <f>+"0027-08"</f>
        <v>0027-08</v>
      </c>
      <c r="B72" s="28" t="s">
        <v>83</v>
      </c>
      <c r="C72" s="28" t="s">
        <v>58</v>
      </c>
      <c r="D72" s="40" t="s">
        <v>177</v>
      </c>
      <c r="E72" s="41"/>
      <c r="F72" s="23">
        <v>600007</v>
      </c>
      <c r="G72" s="31" t="s">
        <v>25</v>
      </c>
      <c r="H72" s="24"/>
    </row>
    <row r="73" ht="12">
      <c r="G73" s="19"/>
    </row>
    <row r="74" ht="12">
      <c r="G74" s="19"/>
    </row>
    <row r="75" ht="12">
      <c r="G75" s="19"/>
    </row>
    <row r="76" ht="12">
      <c r="G76" s="19"/>
    </row>
    <row r="77" ht="12">
      <c r="G77" s="19"/>
    </row>
    <row r="78" ht="12">
      <c r="G78" s="19"/>
    </row>
    <row r="79" ht="12">
      <c r="G79" s="19"/>
    </row>
    <row r="80" ht="12">
      <c r="G80" s="19"/>
    </row>
    <row r="81" ht="12">
      <c r="G81" s="19"/>
    </row>
    <row r="82" ht="12">
      <c r="G82" s="19"/>
    </row>
    <row r="83" ht="12">
      <c r="G83" s="19"/>
    </row>
    <row r="84" ht="12">
      <c r="G84" s="19"/>
    </row>
  </sheetData>
  <sheetProtection/>
  <mergeCells count="72">
    <mergeCell ref="D4:E4"/>
    <mergeCell ref="A1:A3"/>
    <mergeCell ref="B2:D2"/>
    <mergeCell ref="D3:E3"/>
    <mergeCell ref="D20:E20"/>
    <mergeCell ref="D21:E21"/>
    <mergeCell ref="D12:E12"/>
    <mergeCell ref="D13:E13"/>
    <mergeCell ref="D16:E16"/>
    <mergeCell ref="D17:E17"/>
    <mergeCell ref="D18:E18"/>
    <mergeCell ref="D19:E19"/>
    <mergeCell ref="D32:E32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44:E44"/>
    <mergeCell ref="D45:E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56:E56"/>
    <mergeCell ref="D57:E57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60:E60"/>
    <mergeCell ref="D61:E61"/>
    <mergeCell ref="D62:E62"/>
    <mergeCell ref="D63:E63"/>
    <mergeCell ref="D72:E72"/>
    <mergeCell ref="D7:E7"/>
    <mergeCell ref="D6:E6"/>
    <mergeCell ref="D5:E5"/>
    <mergeCell ref="D11:E11"/>
    <mergeCell ref="D10:E10"/>
    <mergeCell ref="D9:E9"/>
    <mergeCell ref="D8:E8"/>
    <mergeCell ref="D64:E64"/>
    <mergeCell ref="D65:E65"/>
    <mergeCell ref="D15:E15"/>
    <mergeCell ref="D14:E14"/>
    <mergeCell ref="D70:E70"/>
    <mergeCell ref="D71:E71"/>
    <mergeCell ref="D66:E66"/>
    <mergeCell ref="D67:E67"/>
    <mergeCell ref="D68:E68"/>
    <mergeCell ref="D69:E69"/>
    <mergeCell ref="D58:E58"/>
    <mergeCell ref="D59:E59"/>
  </mergeCells>
  <conditionalFormatting sqref="B5">
    <cfRule type="cellIs" priority="1" dxfId="0" operator="equal" stopIfTrue="1">
      <formula>"郵送"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2005-05-20T17:59:39Z</cp:lastPrinted>
  <dcterms:created xsi:type="dcterms:W3CDTF">2004-02-13T20:51:36Z</dcterms:created>
  <dcterms:modified xsi:type="dcterms:W3CDTF">2008-07-12T09:06:28Z</dcterms:modified>
  <cp:category/>
  <cp:version/>
  <cp:contentType/>
  <cp:contentStatus/>
</cp:coreProperties>
</file>